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20" yWindow="45" windowWidth="23715" windowHeight="10035" activeTab="0"/>
  </bookViews>
  <sheets>
    <sheet name="Tabelle1" sheetId="1" r:id="rId1"/>
  </sheets>
  <definedNames/>
  <calcPr calcId="145621"/>
</workbook>
</file>

<file path=xl/sharedStrings.xml><?xml version="1.0" encoding="utf-8"?>
<sst xmlns="http://schemas.openxmlformats.org/spreadsheetml/2006/main" count="22" uniqueCount="22">
  <si>
    <t>Hauptkostenstellen</t>
  </si>
  <si>
    <t>Fertigung</t>
  </si>
  <si>
    <t>Material</t>
  </si>
  <si>
    <t>Verwaltung</t>
  </si>
  <si>
    <t>Vertrieb</t>
  </si>
  <si>
    <t>Kostenstellen</t>
  </si>
  <si>
    <t>Kostenart</t>
  </si>
  <si>
    <t>Hilfkosten-stellen</t>
  </si>
  <si>
    <t>+ Sachkosten</t>
  </si>
  <si>
    <t>+ Abschreibungen</t>
  </si>
  <si>
    <t>+ Kapitalkosten</t>
  </si>
  <si>
    <t>= Gemeinkosten</t>
  </si>
  <si>
    <t xml:space="preserve">   Materialgemeinkosten</t>
  </si>
  <si>
    <t xml:space="preserve">   Fertigungsgemeinkosten</t>
  </si>
  <si>
    <t xml:space="preserve">   Verwaltungsgemeinkosten</t>
  </si>
  <si>
    <t xml:space="preserve">   Vertiebsgemeinkosten</t>
  </si>
  <si>
    <t>= Zuschlagssätze</t>
  </si>
  <si>
    <t xml:space="preserve"> / Materialeinzelkosten</t>
  </si>
  <si>
    <t xml:space="preserve"> / Fertigungseinzelkosten</t>
  </si>
  <si>
    <t xml:space="preserve"> / Herstellkosten</t>
  </si>
  <si>
    <t>+ Umlage der Hilfskosten</t>
  </si>
  <si>
    <t xml:space="preserve">   Personalgemeinkosten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</si>
</sst>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%"/>
    <numFmt numFmtId="165" formatCode="#,##0_ ;\-#,##0\ 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Merriweather Sans"/>
      <family val="3"/>
    </font>
  </fonts>
  <fills count="14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9" fontId="2" fillId="0" borderId="0" xfId="0" applyNumberFormat="1" applyFont="1" quotePrefix="1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 quotePrefix="1">
      <alignment vertical="center"/>
    </xf>
    <xf numFmtId="0" fontId="2" fillId="4" borderId="0" xfId="0" applyFont="1" applyFill="1" applyAlignment="1" quotePrefix="1">
      <alignment vertical="center"/>
    </xf>
    <xf numFmtId="165" fontId="2" fillId="0" borderId="0" xfId="20" applyNumberFormat="1" applyFont="1" applyAlignment="1">
      <alignment vertical="center"/>
    </xf>
    <xf numFmtId="165" fontId="2" fillId="5" borderId="0" xfId="20" applyNumberFormat="1" applyFont="1" applyFill="1" applyAlignment="1">
      <alignment vertical="center"/>
    </xf>
    <xf numFmtId="165" fontId="2" fillId="6" borderId="0" xfId="20" applyNumberFormat="1" applyFont="1" applyFill="1" applyAlignment="1">
      <alignment vertical="center"/>
    </xf>
    <xf numFmtId="165" fontId="2" fillId="7" borderId="0" xfId="20" applyNumberFormat="1" applyFont="1" applyFill="1" applyAlignment="1">
      <alignment vertical="center"/>
    </xf>
    <xf numFmtId="165" fontId="2" fillId="8" borderId="0" xfId="20" applyNumberFormat="1" applyFont="1" applyFill="1" applyAlignment="1">
      <alignment vertical="center"/>
    </xf>
    <xf numFmtId="165" fontId="2" fillId="9" borderId="0" xfId="20" applyNumberFormat="1" applyFont="1" applyFill="1" applyAlignment="1">
      <alignment vertical="center"/>
    </xf>
    <xf numFmtId="165" fontId="2" fillId="10" borderId="0" xfId="20" applyNumberFormat="1" applyFont="1" applyFill="1" applyAlignment="1">
      <alignment vertical="center"/>
    </xf>
    <xf numFmtId="165" fontId="2" fillId="11" borderId="0" xfId="20" applyNumberFormat="1" applyFont="1" applyFill="1" applyAlignment="1">
      <alignment vertical="center"/>
    </xf>
    <xf numFmtId="0" fontId="2" fillId="11" borderId="0" xfId="0" applyFont="1" applyFill="1" applyAlignment="1" quotePrefix="1">
      <alignment vertical="center"/>
    </xf>
    <xf numFmtId="0" fontId="2" fillId="9" borderId="0" xfId="0" applyFont="1" applyFill="1" applyAlignment="1" quotePrefix="1">
      <alignment vertical="center"/>
    </xf>
    <xf numFmtId="164" fontId="2" fillId="3" borderId="0" xfId="21" applyNumberFormat="1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12" borderId="0" xfId="0" applyFont="1" applyFill="1" applyAlignment="1">
      <alignment horizontal="centerContinuous" vertical="center"/>
    </xf>
    <xf numFmtId="0" fontId="2" fillId="4" borderId="1" xfId="0" applyFont="1" applyFill="1" applyBorder="1" applyAlignment="1" quotePrefix="1">
      <alignment vertical="center"/>
    </xf>
    <xf numFmtId="0" fontId="2" fillId="8" borderId="0" xfId="0" applyFont="1" applyFill="1" applyAlignment="1" quotePrefix="1">
      <alignment vertical="center"/>
    </xf>
    <xf numFmtId="0" fontId="2" fillId="7" borderId="0" xfId="0" applyFont="1" applyFill="1" applyAlignment="1" quotePrefix="1">
      <alignment vertical="center"/>
    </xf>
    <xf numFmtId="0" fontId="2" fillId="6" borderId="0" xfId="0" applyFont="1" applyFill="1" applyAlignment="1" quotePrefix="1">
      <alignment vertical="center"/>
    </xf>
    <xf numFmtId="0" fontId="2" fillId="5" borderId="0" xfId="0" applyFont="1" applyFill="1" applyAlignment="1" quotePrefix="1">
      <alignment vertical="center"/>
    </xf>
    <xf numFmtId="0" fontId="2" fillId="10" borderId="0" xfId="0" applyFont="1" applyFill="1" applyAlignment="1" quotePrefix="1">
      <alignment vertical="center"/>
    </xf>
    <xf numFmtId="165" fontId="2" fillId="0" borderId="1" xfId="20" applyNumberFormat="1" applyFont="1" applyBorder="1" applyAlignment="1">
      <alignment vertical="center"/>
    </xf>
    <xf numFmtId="165" fontId="2" fillId="8" borderId="1" xfId="20" applyNumberFormat="1" applyFont="1" applyFill="1" applyBorder="1" applyAlignment="1">
      <alignment vertical="center"/>
    </xf>
    <xf numFmtId="165" fontId="2" fillId="7" borderId="1" xfId="20" applyNumberFormat="1" applyFont="1" applyFill="1" applyBorder="1" applyAlignment="1">
      <alignment vertical="center"/>
    </xf>
    <xf numFmtId="165" fontId="2" fillId="6" borderId="1" xfId="20" applyNumberFormat="1" applyFont="1" applyFill="1" applyBorder="1" applyAlignment="1">
      <alignment vertical="center"/>
    </xf>
    <xf numFmtId="165" fontId="2" fillId="5" borderId="1" xfId="20" applyNumberFormat="1" applyFont="1" applyFill="1" applyBorder="1" applyAlignment="1">
      <alignment vertical="center"/>
    </xf>
    <xf numFmtId="0" fontId="2" fillId="13" borderId="0" xfId="0" applyFont="1" applyFill="1" applyAlignment="1">
      <alignment horizontal="center" vertical="center" wrapText="1"/>
    </xf>
    <xf numFmtId="0" fontId="0" fillId="13" borderId="0" xfId="0" applyFill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Prozen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10</xdr:row>
      <xdr:rowOff>19050</xdr:rowOff>
    </xdr:from>
    <xdr:to>
      <xdr:col>2</xdr:col>
      <xdr:colOff>552450</xdr:colOff>
      <xdr:row>12</xdr:row>
      <xdr:rowOff>304800</xdr:rowOff>
    </xdr:to>
    <xdr:cxnSp macro="">
      <xdr:nvCxnSpPr>
        <xdr:cNvPr id="3" name="Gerade Verbindung mit Pfeil 2"/>
        <xdr:cNvCxnSpPr/>
      </xdr:nvCxnSpPr>
      <xdr:spPr>
        <a:xfrm>
          <a:off x="4114800" y="3257550"/>
          <a:ext cx="0" cy="933450"/>
        </a:xfrm>
        <a:prstGeom prst="straightConnector1">
          <a:avLst/>
        </a:prstGeom>
        <a:ln w="41275" cap="sq">
          <a:solidFill>
            <a:schemeClr val="tx1">
              <a:lumMod val="75000"/>
              <a:lumOff val="25000"/>
            </a:schemeClr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600075</xdr:colOff>
      <xdr:row>11</xdr:row>
      <xdr:rowOff>28575</xdr:rowOff>
    </xdr:from>
    <xdr:to>
      <xdr:col>3</xdr:col>
      <xdr:colOff>600075</xdr:colOff>
      <xdr:row>13</xdr:row>
      <xdr:rowOff>314325</xdr:rowOff>
    </xdr:to>
    <xdr:cxnSp macro="">
      <xdr:nvCxnSpPr>
        <xdr:cNvPr id="8" name="Gerade Verbindung mit Pfeil 7"/>
        <xdr:cNvCxnSpPr/>
      </xdr:nvCxnSpPr>
      <xdr:spPr>
        <a:xfrm>
          <a:off x="5276850" y="3590925"/>
          <a:ext cx="0" cy="933450"/>
        </a:xfrm>
        <a:prstGeom prst="straightConnector1">
          <a:avLst/>
        </a:prstGeom>
        <a:ln w="41275" cap="sq">
          <a:solidFill>
            <a:schemeClr val="tx1">
              <a:lumMod val="75000"/>
              <a:lumOff val="25000"/>
            </a:schemeClr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590550</xdr:colOff>
      <xdr:row>12</xdr:row>
      <xdr:rowOff>28575</xdr:rowOff>
    </xdr:from>
    <xdr:to>
      <xdr:col>4</xdr:col>
      <xdr:colOff>590550</xdr:colOff>
      <xdr:row>14</xdr:row>
      <xdr:rowOff>314325</xdr:rowOff>
    </xdr:to>
    <xdr:cxnSp macro="">
      <xdr:nvCxnSpPr>
        <xdr:cNvPr id="9" name="Gerade Verbindung mit Pfeil 8"/>
        <xdr:cNvCxnSpPr/>
      </xdr:nvCxnSpPr>
      <xdr:spPr>
        <a:xfrm>
          <a:off x="6381750" y="3914775"/>
          <a:ext cx="0" cy="933450"/>
        </a:xfrm>
        <a:prstGeom prst="straightConnector1">
          <a:avLst/>
        </a:prstGeom>
        <a:ln w="41275" cap="sq">
          <a:solidFill>
            <a:schemeClr val="tx1">
              <a:lumMod val="75000"/>
              <a:lumOff val="25000"/>
            </a:schemeClr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590550</xdr:colOff>
      <xdr:row>9</xdr:row>
      <xdr:rowOff>28575</xdr:rowOff>
    </xdr:from>
    <xdr:to>
      <xdr:col>5</xdr:col>
      <xdr:colOff>590550</xdr:colOff>
      <xdr:row>11</xdr:row>
      <xdr:rowOff>314325</xdr:rowOff>
    </xdr:to>
    <xdr:cxnSp macro="">
      <xdr:nvCxnSpPr>
        <xdr:cNvPr id="10" name="Gerade Verbindung mit Pfeil 9"/>
        <xdr:cNvCxnSpPr/>
      </xdr:nvCxnSpPr>
      <xdr:spPr>
        <a:xfrm>
          <a:off x="7496175" y="2943225"/>
          <a:ext cx="0" cy="933450"/>
        </a:xfrm>
        <a:prstGeom prst="straightConnector1">
          <a:avLst/>
        </a:prstGeom>
        <a:ln w="41275" cap="sq">
          <a:solidFill>
            <a:schemeClr val="tx1">
              <a:lumMod val="75000"/>
              <a:lumOff val="25000"/>
            </a:schemeClr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600075</xdr:colOff>
      <xdr:row>13</xdr:row>
      <xdr:rowOff>19050</xdr:rowOff>
    </xdr:from>
    <xdr:to>
      <xdr:col>5</xdr:col>
      <xdr:colOff>600075</xdr:colOff>
      <xdr:row>15</xdr:row>
      <xdr:rowOff>9525</xdr:rowOff>
    </xdr:to>
    <xdr:cxnSp macro="">
      <xdr:nvCxnSpPr>
        <xdr:cNvPr id="11" name="Gerade Verbindung mit Pfeil 10"/>
        <xdr:cNvCxnSpPr/>
      </xdr:nvCxnSpPr>
      <xdr:spPr>
        <a:xfrm flipH="1">
          <a:off x="7505700" y="4229100"/>
          <a:ext cx="0" cy="638175"/>
        </a:xfrm>
        <a:prstGeom prst="straightConnector1">
          <a:avLst/>
        </a:prstGeom>
        <a:ln w="41275" cap="sq">
          <a:solidFill>
            <a:schemeClr val="tx1">
              <a:lumMod val="75000"/>
              <a:lumOff val="25000"/>
            </a:schemeClr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571500</xdr:colOff>
      <xdr:row>9</xdr:row>
      <xdr:rowOff>28575</xdr:rowOff>
    </xdr:from>
    <xdr:to>
      <xdr:col>4</xdr:col>
      <xdr:colOff>571500</xdr:colOff>
      <xdr:row>11</xdr:row>
      <xdr:rowOff>38100</xdr:rowOff>
    </xdr:to>
    <xdr:cxnSp macro="">
      <xdr:nvCxnSpPr>
        <xdr:cNvPr id="16" name="Gerade Verbindung mit Pfeil 15"/>
        <xdr:cNvCxnSpPr/>
      </xdr:nvCxnSpPr>
      <xdr:spPr>
        <a:xfrm>
          <a:off x="6362700" y="2943225"/>
          <a:ext cx="0" cy="657225"/>
        </a:xfrm>
        <a:prstGeom prst="straightConnector1">
          <a:avLst/>
        </a:prstGeom>
        <a:ln w="41275" cap="sq">
          <a:solidFill>
            <a:schemeClr val="tx1">
              <a:lumMod val="75000"/>
              <a:lumOff val="25000"/>
            </a:schemeClr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581025</xdr:colOff>
      <xdr:row>9</xdr:row>
      <xdr:rowOff>57150</xdr:rowOff>
    </xdr:from>
    <xdr:to>
      <xdr:col>3</xdr:col>
      <xdr:colOff>581025</xdr:colOff>
      <xdr:row>10</xdr:row>
      <xdr:rowOff>57150</xdr:rowOff>
    </xdr:to>
    <xdr:cxnSp macro="">
      <xdr:nvCxnSpPr>
        <xdr:cNvPr id="18" name="Gerade Verbindung mit Pfeil 17"/>
        <xdr:cNvCxnSpPr/>
      </xdr:nvCxnSpPr>
      <xdr:spPr>
        <a:xfrm>
          <a:off x="5257800" y="2971800"/>
          <a:ext cx="0" cy="323850"/>
        </a:xfrm>
        <a:prstGeom prst="straightConnector1">
          <a:avLst/>
        </a:prstGeom>
        <a:ln w="41275" cap="sq">
          <a:solidFill>
            <a:schemeClr val="tx1">
              <a:lumMod val="75000"/>
              <a:lumOff val="25000"/>
            </a:schemeClr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609600</xdr:colOff>
      <xdr:row>15</xdr:row>
      <xdr:rowOff>9525</xdr:rowOff>
    </xdr:from>
    <xdr:to>
      <xdr:col>3</xdr:col>
      <xdr:colOff>609600</xdr:colOff>
      <xdr:row>15</xdr:row>
      <xdr:rowOff>314325</xdr:rowOff>
    </xdr:to>
    <xdr:cxnSp macro="">
      <xdr:nvCxnSpPr>
        <xdr:cNvPr id="23" name="Gerade Verbindung mit Pfeil 22"/>
        <xdr:cNvCxnSpPr/>
      </xdr:nvCxnSpPr>
      <xdr:spPr>
        <a:xfrm>
          <a:off x="5286375" y="4867275"/>
          <a:ext cx="0" cy="304800"/>
        </a:xfrm>
        <a:prstGeom prst="straightConnector1">
          <a:avLst/>
        </a:prstGeom>
        <a:ln w="41275" cap="sq">
          <a:solidFill>
            <a:schemeClr val="tx1">
              <a:lumMod val="75000"/>
              <a:lumOff val="25000"/>
            </a:schemeClr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533400</xdr:colOff>
      <xdr:row>14</xdr:row>
      <xdr:rowOff>19050</xdr:rowOff>
    </xdr:from>
    <xdr:to>
      <xdr:col>2</xdr:col>
      <xdr:colOff>533400</xdr:colOff>
      <xdr:row>16</xdr:row>
      <xdr:rowOff>9525</xdr:rowOff>
    </xdr:to>
    <xdr:cxnSp macro="">
      <xdr:nvCxnSpPr>
        <xdr:cNvPr id="27" name="Gerade Verbindung mit Pfeil 26"/>
        <xdr:cNvCxnSpPr/>
      </xdr:nvCxnSpPr>
      <xdr:spPr>
        <a:xfrm flipH="1">
          <a:off x="4095750" y="4552950"/>
          <a:ext cx="0" cy="638175"/>
        </a:xfrm>
        <a:prstGeom prst="straightConnector1">
          <a:avLst/>
        </a:prstGeom>
        <a:ln w="41275" cap="sq">
          <a:solidFill>
            <a:schemeClr val="tx1">
              <a:lumMod val="75000"/>
              <a:lumOff val="25000"/>
            </a:schemeClr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Executive">
      <a:dk1>
        <a:sysClr val="windowText" lastClr="000000"/>
      </a:dk1>
      <a:lt1>
        <a:sysClr val="window" lastClr="FFFFFF"/>
      </a:lt1>
      <a:dk2>
        <a:srgbClr val="2F5897"/>
      </a:dk2>
      <a:lt2>
        <a:srgbClr val="E4E9EF"/>
      </a:lt2>
      <a:accent1>
        <a:srgbClr val="6076B4"/>
      </a:accent1>
      <a:accent2>
        <a:srgbClr val="9C5252"/>
      </a:accent2>
      <a:accent3>
        <a:srgbClr val="E68422"/>
      </a:accent3>
      <a:accent4>
        <a:srgbClr val="846648"/>
      </a:accent4>
      <a:accent5>
        <a:srgbClr val="63891F"/>
      </a:accent5>
      <a:accent6>
        <a:srgbClr val="758085"/>
      </a:accent6>
      <a:hlink>
        <a:srgbClr val="3399FF"/>
      </a:hlink>
      <a:folHlink>
        <a:srgbClr val="B2B2B2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workbookViewId="0" topLeftCell="A1">
      <selection activeCell="B4" sqref="B4"/>
    </sheetView>
  </sheetViews>
  <sheetFormatPr defaultColWidth="11.421875" defaultRowHeight="15"/>
  <cols>
    <col min="1" max="1" width="36.7109375" style="1" bestFit="1" customWidth="1"/>
    <col min="2" max="6" width="16.7109375" style="1" customWidth="1"/>
    <col min="7" max="16384" width="11.421875" style="1" customWidth="1"/>
  </cols>
  <sheetData>
    <row r="1" spans="2:6" s="3" customFormat="1" ht="26.1" customHeight="1">
      <c r="B1" s="4" t="s">
        <v>5</v>
      </c>
      <c r="C1" s="4"/>
      <c r="D1" s="4"/>
      <c r="E1" s="4"/>
      <c r="F1" s="4"/>
    </row>
    <row r="2" spans="2:6" s="3" customFormat="1" ht="26.1" customHeight="1">
      <c r="B2" s="36" t="s">
        <v>7</v>
      </c>
      <c r="C2" s="24" t="s">
        <v>0</v>
      </c>
      <c r="D2" s="24"/>
      <c r="E2" s="24"/>
      <c r="F2" s="24"/>
    </row>
    <row r="3" spans="1:6" s="3" customFormat="1" ht="26.1" customHeight="1">
      <c r="A3" s="5" t="s">
        <v>6</v>
      </c>
      <c r="B3" s="37"/>
      <c r="C3" s="23" t="s">
        <v>2</v>
      </c>
      <c r="D3" s="20" t="s">
        <v>1</v>
      </c>
      <c r="E3" s="21" t="s">
        <v>3</v>
      </c>
      <c r="F3" s="22" t="s">
        <v>4</v>
      </c>
    </row>
    <row r="4" spans="1:6" s="3" customFormat="1" ht="26.1" customHeight="1">
      <c r="A4" s="8" t="s">
        <v>21</v>
      </c>
      <c r="B4" s="9">
        <v>5000</v>
      </c>
      <c r="C4" s="13">
        <v>150000</v>
      </c>
      <c r="D4" s="12">
        <v>170000</v>
      </c>
      <c r="E4" s="11">
        <v>120000</v>
      </c>
      <c r="F4" s="10">
        <v>80000</v>
      </c>
    </row>
    <row r="5" spans="1:6" s="3" customFormat="1" ht="26.1" customHeight="1">
      <c r="A5" s="8" t="s">
        <v>8</v>
      </c>
      <c r="B5" s="9">
        <v>3000</v>
      </c>
      <c r="C5" s="13">
        <v>25000</v>
      </c>
      <c r="D5" s="12">
        <v>30000</v>
      </c>
      <c r="E5" s="11">
        <v>50000</v>
      </c>
      <c r="F5" s="10">
        <v>2000</v>
      </c>
    </row>
    <row r="6" spans="1:6" s="3" customFormat="1" ht="26.1" customHeight="1">
      <c r="A6" s="8" t="s">
        <v>9</v>
      </c>
      <c r="B6" s="9">
        <v>2000</v>
      </c>
      <c r="C6" s="13">
        <v>5000</v>
      </c>
      <c r="D6" s="12">
        <v>8000</v>
      </c>
      <c r="E6" s="11">
        <v>6000</v>
      </c>
      <c r="F6" s="10">
        <v>2000</v>
      </c>
    </row>
    <row r="7" spans="1:6" s="3" customFormat="1" ht="26.1" customHeight="1">
      <c r="A7" s="25" t="s">
        <v>10</v>
      </c>
      <c r="B7" s="31">
        <v>1000</v>
      </c>
      <c r="C7" s="32">
        <v>2500</v>
      </c>
      <c r="D7" s="33">
        <v>4000</v>
      </c>
      <c r="E7" s="34">
        <v>3000</v>
      </c>
      <c r="F7" s="35">
        <v>1000</v>
      </c>
    </row>
    <row r="8" spans="1:6" s="3" customFormat="1" ht="26.1" customHeight="1">
      <c r="A8" s="8" t="s">
        <v>11</v>
      </c>
      <c r="B8" s="9">
        <f>SUM(B4:B7)</f>
        <v>11000</v>
      </c>
      <c r="C8" s="13">
        <f aca="true" t="shared" si="0" ref="C8:F8">SUM(C4:C7)</f>
        <v>182500</v>
      </c>
      <c r="D8" s="12">
        <f t="shared" si="0"/>
        <v>212000</v>
      </c>
      <c r="E8" s="11">
        <f t="shared" si="0"/>
        <v>179000</v>
      </c>
      <c r="F8" s="10">
        <f t="shared" si="0"/>
        <v>85000</v>
      </c>
    </row>
    <row r="9" spans="1:6" s="3" customFormat="1" ht="26.1" customHeight="1">
      <c r="A9" s="8" t="s">
        <v>20</v>
      </c>
      <c r="B9" s="9"/>
      <c r="C9" s="13">
        <f>$B$8*C8/($C8+$D8+$E8+$F8)</f>
        <v>3048.5952923310556</v>
      </c>
      <c r="D9" s="12">
        <f aca="true" t="shared" si="1" ref="D9:F9">$B$8*D8/($C8+$D8+$E8+$F8)</f>
        <v>3541.3819286256644</v>
      </c>
      <c r="E9" s="11">
        <f t="shared" si="1"/>
        <v>2990.1290812452544</v>
      </c>
      <c r="F9" s="10">
        <f t="shared" si="1"/>
        <v>1419.8936977980259</v>
      </c>
    </row>
    <row r="10" spans="1:6" s="3" customFormat="1" ht="26.1" customHeight="1">
      <c r="A10" s="26" t="s">
        <v>12</v>
      </c>
      <c r="B10" s="13"/>
      <c r="C10" s="13">
        <f>SUM(C8:C9)</f>
        <v>185548.59529233107</v>
      </c>
      <c r="D10" s="12"/>
      <c r="E10" s="11"/>
      <c r="F10" s="10"/>
    </row>
    <row r="11" spans="1:6" s="3" customFormat="1" ht="26.1" customHeight="1">
      <c r="A11" s="27" t="s">
        <v>13</v>
      </c>
      <c r="B11" s="12"/>
      <c r="C11" s="12"/>
      <c r="D11" s="12">
        <f>SUM(D8:D9)</f>
        <v>215541.38192862566</v>
      </c>
      <c r="E11" s="11"/>
      <c r="F11" s="10"/>
    </row>
    <row r="12" spans="1:6" s="3" customFormat="1" ht="26.1" customHeight="1">
      <c r="A12" s="28" t="s">
        <v>14</v>
      </c>
      <c r="B12" s="11"/>
      <c r="C12" s="11"/>
      <c r="D12" s="11"/>
      <c r="E12" s="11">
        <f>SUM(E8:E9)</f>
        <v>181990.12908124525</v>
      </c>
      <c r="F12" s="10"/>
    </row>
    <row r="13" spans="1:6" s="3" customFormat="1" ht="26.1" customHeight="1">
      <c r="A13" s="29" t="s">
        <v>15</v>
      </c>
      <c r="B13" s="10"/>
      <c r="C13" s="10"/>
      <c r="D13" s="10"/>
      <c r="E13" s="10"/>
      <c r="F13" s="10">
        <f>SUM(F8:F9)</f>
        <v>86419.89369779802</v>
      </c>
    </row>
    <row r="14" spans="1:6" s="3" customFormat="1" ht="26.1" customHeight="1">
      <c r="A14" s="30" t="s">
        <v>17</v>
      </c>
      <c r="B14" s="15"/>
      <c r="C14" s="15">
        <v>1500000</v>
      </c>
      <c r="D14" s="9"/>
      <c r="E14" s="9"/>
      <c r="F14" s="9"/>
    </row>
    <row r="15" spans="1:6" s="3" customFormat="1" ht="26.1" customHeight="1">
      <c r="A15" s="18" t="s">
        <v>18</v>
      </c>
      <c r="B15" s="14"/>
      <c r="C15" s="14"/>
      <c r="D15" s="14">
        <v>800000</v>
      </c>
      <c r="E15" s="9"/>
      <c r="F15" s="9"/>
    </row>
    <row r="16" spans="1:6" s="3" customFormat="1" ht="26.1" customHeight="1">
      <c r="A16" s="17" t="s">
        <v>19</v>
      </c>
      <c r="B16" s="16"/>
      <c r="C16" s="16"/>
      <c r="D16" s="16"/>
      <c r="E16" s="16">
        <f>SUM(C10:D15)</f>
        <v>2701089.9772209567</v>
      </c>
      <c r="F16" s="16">
        <f>E16</f>
        <v>2701089.9772209567</v>
      </c>
    </row>
    <row r="17" spans="1:6" s="3" customFormat="1" ht="26.1" customHeight="1">
      <c r="A17" s="7" t="s">
        <v>16</v>
      </c>
      <c r="B17" s="6"/>
      <c r="C17" s="19">
        <f>C10/C14</f>
        <v>0.12369906352822072</v>
      </c>
      <c r="D17" s="19">
        <f>D11/D15</f>
        <v>0.26942672741078205</v>
      </c>
      <c r="E17" s="19">
        <f>E12/E16</f>
        <v>0.06737655191645545</v>
      </c>
      <c r="F17" s="19">
        <f>F13/F16</f>
        <v>0.03199445202736711</v>
      </c>
    </row>
    <row r="30" ht="15">
      <c r="A30" s="2"/>
    </row>
  </sheetData>
  <mergeCells count="1">
    <mergeCell ref="B2:B3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Controlling Blog</dc:creator>
  <cp:keywords/>
  <dc:description/>
  <cp:lastModifiedBy>Controlling Blog</cp:lastModifiedBy>
  <cp:lastPrinted>2014-01-14T14:50:33Z</cp:lastPrinted>
  <dcterms:created xsi:type="dcterms:W3CDTF">2014-01-14T12:50:05Z</dcterms:created>
  <dcterms:modified xsi:type="dcterms:W3CDTF">2014-01-15T08:06:37Z</dcterms:modified>
  <cp:category/>
  <cp:version/>
  <cp:contentType/>
  <cp:contentStatus/>
</cp:coreProperties>
</file>